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BC" sheetId="2" r:id="rId5"/>
    <sheet state="visible" name="AB" sheetId="3" r:id="rId6"/>
    <sheet state="visible" name="SK" sheetId="4" r:id="rId7"/>
    <sheet state="visible" name="MB" sheetId="5" r:id="rId8"/>
    <sheet state="visible" name="ON" sheetId="6" r:id="rId9"/>
    <sheet state="visible" name="QC" sheetId="7" r:id="rId10"/>
    <sheet state="visible" name="NB" sheetId="8" r:id="rId11"/>
    <sheet state="visible" name="NS" sheetId="9" r:id="rId12"/>
    <sheet state="visible" name="PEI" sheetId="10" r:id="rId13"/>
    <sheet state="visible" name="NL" sheetId="11" r:id="rId14"/>
    <sheet state="visible" name="Yukon" sheetId="12" r:id="rId15"/>
    <sheet state="visible" name="NWT" sheetId="13" r:id="rId16"/>
    <sheet state="visible" name="Nunavut" sheetId="14" r:id="rId17"/>
  </sheets>
  <definedNames/>
  <calcPr/>
  <extLst>
    <ext uri="GoogleSheetsCustomDataVersion2">
      <go:sheetsCustomData xmlns:go="http://customooxmlschemas.google.com/" r:id="rId18" roundtripDataChecksum="xNLr7g3oWb70iX1liAa+EX+4hHTcoxMyiFkaj9P+oPs="/>
    </ext>
  </extLst>
</workbook>
</file>

<file path=xl/sharedStrings.xml><?xml version="1.0" encoding="utf-8"?>
<sst xmlns="http://schemas.openxmlformats.org/spreadsheetml/2006/main" count="296" uniqueCount="94">
  <si>
    <t>Canada-Wide Severance &amp; Termination Pay Calculator</t>
  </si>
  <si>
    <t>Use the province/territory-specific sheets to calculate ESA minimums.</t>
  </si>
  <si>
    <t>Inputs on each sheet:</t>
  </si>
  <si>
    <t xml:space="preserve"> - Years of service and additional months</t>
  </si>
  <si>
    <t xml:space="preserve"> - Average weekly pay</t>
  </si>
  <si>
    <t xml:space="preserve"> - For Ontario: employer annual payroll (for severance eligibility)</t>
  </si>
  <si>
    <t>Outputs on each sheet:</t>
  </si>
  <si>
    <t xml:space="preserve"> - ESA termination weeks owed</t>
  </si>
  <si>
    <t xml:space="preserve"> - ESA termination pay ($)</t>
  </si>
  <si>
    <t xml:space="preserve"> - For Ontario: ESA severance weeks and severance pay ($), plus total ESA minimum</t>
  </si>
  <si>
    <t>BC - ESA Termination Calculator</t>
  </si>
  <si>
    <t>INPUTS</t>
  </si>
  <si>
    <t>Employee Name</t>
  </si>
  <si>
    <t>Years of Service</t>
  </si>
  <si>
    <t>Additional Months of Service</t>
  </si>
  <si>
    <t>Total Service (Years)</t>
  </si>
  <si>
    <t>Average Weekly Pay ($)</t>
  </si>
  <si>
    <t>OUTPUTS</t>
  </si>
  <si>
    <t>ESA Termination Weeks Owed</t>
  </si>
  <si>
    <t>ESA Termination Pay ($)</t>
  </si>
  <si>
    <t>Length of Service</t>
  </si>
  <si>
    <t>Minimum Termination Pay</t>
  </si>
  <si>
    <t>&lt; 3 months</t>
  </si>
  <si>
    <t>0 weeks</t>
  </si>
  <si>
    <t>3–12 months</t>
  </si>
  <si>
    <t>1 week</t>
  </si>
  <si>
    <t>1–3 years</t>
  </si>
  <si>
    <t>2 weeks</t>
  </si>
  <si>
    <t>3+ years</t>
  </si>
  <si>
    <t>1 week per year to max 8 weeks</t>
  </si>
  <si>
    <t>AB - ESA Termination Calculator</t>
  </si>
  <si>
    <t>Termination Pay</t>
  </si>
  <si>
    <t>&lt; 90 days</t>
  </si>
  <si>
    <t>90 days – 2 years</t>
  </si>
  <si>
    <t>2–4 years</t>
  </si>
  <si>
    <t>4–6 years</t>
  </si>
  <si>
    <t>4 weeks</t>
  </si>
  <si>
    <t>6–8 years</t>
  </si>
  <si>
    <t>5 weeks</t>
  </si>
  <si>
    <t>8–10 years</t>
  </si>
  <si>
    <t>6 weeks</t>
  </si>
  <si>
    <t>10+ years</t>
  </si>
  <si>
    <t>8 weeks</t>
  </si>
  <si>
    <t>SK - ESA Termination Calculator</t>
  </si>
  <si>
    <t>&lt; 13 weeks</t>
  </si>
  <si>
    <t>13 weeks – 1 year</t>
  </si>
  <si>
    <t>3–5 years</t>
  </si>
  <si>
    <t>5–10 years</t>
  </si>
  <si>
    <t>MB - ESA Termination Calculator</t>
  </si>
  <si>
    <t>&lt; 30 days</t>
  </si>
  <si>
    <t>30 days – 1 year</t>
  </si>
  <si>
    <t>ON - ESA Termination Calculator</t>
  </si>
  <si>
    <t>Employer Annual Payroll ($)</t>
  </si>
  <si>
    <t>ESA Severance Weeks Owed</t>
  </si>
  <si>
    <t>ESA Severance Pay ($)</t>
  </si>
  <si>
    <t>Total ESA Minimum Pay ($)</t>
  </si>
  <si>
    <t>Termination Pay (ESA)</t>
  </si>
  <si>
    <t>Severance (if eligible)</t>
  </si>
  <si>
    <t>&lt; 1 year</t>
  </si>
  <si>
    <t>N/A</t>
  </si>
  <si>
    <t>2–3 weeks</t>
  </si>
  <si>
    <t>1 week per year to 8 weeks</t>
  </si>
  <si>
    <t>1 week per year (max 26) if 5+ years AND payroll ≥ $2.5M</t>
  </si>
  <si>
    <t>QC - ESA Termination Calculator</t>
  </si>
  <si>
    <t>Notice Required</t>
  </si>
  <si>
    <t>0 days</t>
  </si>
  <si>
    <t>3 months – 1 year</t>
  </si>
  <si>
    <t>1–5 years</t>
  </si>
  <si>
    <t>NB - ESA Termination Calculator</t>
  </si>
  <si>
    <t>&lt; 6 months</t>
  </si>
  <si>
    <t>6 months – &lt;5 years</t>
  </si>
  <si>
    <t>10–15 years</t>
  </si>
  <si>
    <t>15+ years</t>
  </si>
  <si>
    <t>NS - ESA Termination Calculator</t>
  </si>
  <si>
    <t>3 months – &lt;2 years</t>
  </si>
  <si>
    <t>2 – &lt;5 years</t>
  </si>
  <si>
    <t>5 – &lt;10 years</t>
  </si>
  <si>
    <t>PEI - ESA Termination Calculator</t>
  </si>
  <si>
    <t>6 months – 5 years</t>
  </si>
  <si>
    <t>5+ years</t>
  </si>
  <si>
    <t>NL - ESA Termination Calculator</t>
  </si>
  <si>
    <t>3 months – 2 years</t>
  </si>
  <si>
    <t>2 – 5 years</t>
  </si>
  <si>
    <t>5 – 10 years</t>
  </si>
  <si>
    <t>10 – 15 years</t>
  </si>
  <si>
    <t>Yukon - ESA Termination Calculator</t>
  </si>
  <si>
    <t>6 months – 1 year</t>
  </si>
  <si>
    <t>3–4 years</t>
  </si>
  <si>
    <t>3 weeks</t>
  </si>
  <si>
    <t>4+ years</t>
  </si>
  <si>
    <t>NWT - ESA Termination Calculator</t>
  </si>
  <si>
    <t>90 days – 3 years</t>
  </si>
  <si>
    <t>2 weeks + 1 per additional year</t>
  </si>
  <si>
    <t>Nunavut - ESA Termination Calculator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</si>
</sst>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>
      <b/>
      <sz val="11.0"/>
      <color rgb="FF0000FF"/>
      <name val="Calibri"/>
    </font>
    <font>
      <sz val="11.0"/>
      <color rgb="FF0000FF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3.0"/>
    <col customWidth="1" min="2" max="26" width="8.71"/>
  </cols>
  <sheetData>
    <row r="1">
      <c r="A1" s="1" t="s">
        <v>0</v>
      </c>
    </row>
    <row r="3">
      <c r="A3" s="2" t="s">
        <v>1</v>
      </c>
    </row>
    <row r="5">
      <c r="A5" s="2" t="s">
        <v>2</v>
      </c>
    </row>
    <row r="6">
      <c r="A6" s="2" t="s">
        <v>3</v>
      </c>
    </row>
    <row r="7">
      <c r="A7" s="2" t="s">
        <v>4</v>
      </c>
    </row>
    <row r="8">
      <c r="A8" s="2" t="s">
        <v>5</v>
      </c>
    </row>
    <row r="10">
      <c r="A10" s="2" t="s">
        <v>6</v>
      </c>
    </row>
    <row r="11">
      <c r="A11" s="2" t="s">
        <v>7</v>
      </c>
    </row>
    <row r="12">
      <c r="A12" s="2" t="s">
        <v>8</v>
      </c>
    </row>
    <row r="13">
      <c r="A13" s="2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2" width="28.0"/>
    <col customWidth="1" min="3" max="26" width="8.71"/>
  </cols>
  <sheetData>
    <row r="1">
      <c r="A1" s="1" t="s">
        <v>77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IF(B7&lt;0.5,0,IF(B7&lt;5,2,4))</f>
        <v>0</v>
      </c>
    </row>
    <row r="12">
      <c r="A12" s="2" t="s">
        <v>19</v>
      </c>
      <c r="B12" s="2">
        <f>B11*B8</f>
        <v>0</v>
      </c>
    </row>
    <row r="16">
      <c r="A16" s="4" t="s">
        <v>20</v>
      </c>
      <c r="B16" s="4" t="s">
        <v>64</v>
      </c>
    </row>
    <row r="17">
      <c r="A17" s="5" t="s">
        <v>69</v>
      </c>
      <c r="B17" s="5" t="s">
        <v>23</v>
      </c>
    </row>
    <row r="18">
      <c r="A18" s="5" t="s">
        <v>78</v>
      </c>
      <c r="B18" s="5" t="s">
        <v>27</v>
      </c>
    </row>
    <row r="19">
      <c r="A19" s="5" t="s">
        <v>79</v>
      </c>
      <c r="B19" s="5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64.0"/>
    <col customWidth="1" min="3" max="26" width="8.71"/>
  </cols>
  <sheetData>
    <row r="1">
      <c r="A1" s="1" t="s">
        <v>80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IF(B7&lt;0.25,0,IF(B7&lt;2,1,IF(B7&lt;5,2,IF(B7&lt;10,4,IF(B7&lt;15,6,8)))))</f>
        <v>0</v>
      </c>
    </row>
    <row r="12">
      <c r="A12" s="2" t="s">
        <v>19</v>
      </c>
      <c r="B12" s="2">
        <f>B11*B8</f>
        <v>0</v>
      </c>
    </row>
    <row r="16">
      <c r="A16" s="4" t="s">
        <v>20</v>
      </c>
      <c r="B16" s="4" t="s">
        <v>64</v>
      </c>
    </row>
    <row r="17">
      <c r="A17" s="5" t="s">
        <v>22</v>
      </c>
      <c r="B17" s="5" t="s">
        <v>23</v>
      </c>
    </row>
    <row r="18">
      <c r="A18" s="5" t="s">
        <v>81</v>
      </c>
      <c r="B18" s="5" t="s">
        <v>25</v>
      </c>
    </row>
    <row r="19">
      <c r="A19" s="5" t="s">
        <v>82</v>
      </c>
      <c r="B19" s="5" t="s">
        <v>27</v>
      </c>
    </row>
    <row r="20">
      <c r="A20" s="5" t="s">
        <v>83</v>
      </c>
      <c r="B20" s="5" t="s">
        <v>36</v>
      </c>
    </row>
    <row r="21" ht="15.75" customHeight="1">
      <c r="A21" s="5" t="s">
        <v>84</v>
      </c>
      <c r="B21" s="5" t="s">
        <v>40</v>
      </c>
    </row>
    <row r="22" ht="15.75" customHeight="1">
      <c r="A22" s="5" t="s">
        <v>72</v>
      </c>
      <c r="B22" s="5" t="s">
        <v>42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0"/>
    <col customWidth="1" min="2" max="2" width="50.0"/>
    <col customWidth="1" min="3" max="26" width="8.71"/>
  </cols>
  <sheetData>
    <row r="1">
      <c r="A1" s="1" t="s">
        <v>85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IF(B7&lt;0.5,0,IF(B7&lt;1,1,IF(B7&lt;3,2,IF(B7&lt;4,3,4))))</f>
        <v>0</v>
      </c>
    </row>
    <row r="12">
      <c r="A12" s="2" t="s">
        <v>19</v>
      </c>
      <c r="B12" s="2">
        <f>B11*B8</f>
        <v>0</v>
      </c>
    </row>
    <row r="16">
      <c r="A16" s="4" t="s">
        <v>20</v>
      </c>
      <c r="B16" s="4" t="s">
        <v>64</v>
      </c>
    </row>
    <row r="17">
      <c r="A17" s="5" t="s">
        <v>69</v>
      </c>
      <c r="B17" s="5" t="s">
        <v>23</v>
      </c>
    </row>
    <row r="18">
      <c r="A18" s="5" t="s">
        <v>86</v>
      </c>
      <c r="B18" s="5" t="s">
        <v>25</v>
      </c>
    </row>
    <row r="19">
      <c r="A19" s="5" t="s">
        <v>26</v>
      </c>
      <c r="B19" s="5" t="s">
        <v>27</v>
      </c>
    </row>
    <row r="20">
      <c r="A20" s="5" t="s">
        <v>87</v>
      </c>
      <c r="B20" s="5" t="s">
        <v>88</v>
      </c>
    </row>
    <row r="21" ht="15.75" customHeight="1">
      <c r="A21" s="5" t="s">
        <v>89</v>
      </c>
      <c r="B21" s="5" t="s">
        <v>36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2" width="40.0"/>
    <col customWidth="1" min="3" max="26" width="8.71"/>
  </cols>
  <sheetData>
    <row r="1">
      <c r="A1" s="1" t="s">
        <v>90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IF(B7&lt;0.25,0,IF(B7&lt;=3,2,2+INT(B7-3)))</f>
        <v>0</v>
      </c>
    </row>
    <row r="12">
      <c r="A12" s="2" t="s">
        <v>19</v>
      </c>
      <c r="B12" s="2">
        <f>B11*B8</f>
        <v>0</v>
      </c>
    </row>
    <row r="15">
      <c r="A15" s="4" t="s">
        <v>20</v>
      </c>
      <c r="B15" s="4" t="s">
        <v>64</v>
      </c>
    </row>
    <row r="16">
      <c r="A16" s="5" t="s">
        <v>32</v>
      </c>
      <c r="B16" s="5" t="s">
        <v>23</v>
      </c>
    </row>
    <row r="17">
      <c r="A17" s="5" t="s">
        <v>91</v>
      </c>
      <c r="B17" s="5" t="s">
        <v>27</v>
      </c>
    </row>
    <row r="18">
      <c r="A18" s="5" t="s">
        <v>28</v>
      </c>
      <c r="B18" s="5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40.0"/>
    <col customWidth="1" min="3" max="26" width="8.71"/>
  </cols>
  <sheetData>
    <row r="1">
      <c r="A1" s="1" t="s">
        <v>93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IF(B7&lt;0.25,0,IF(B7&lt;=3,2,2+INT(B7-3)))</f>
        <v>0</v>
      </c>
    </row>
    <row r="12">
      <c r="A12" s="2" t="s">
        <v>19</v>
      </c>
      <c r="B12" s="2">
        <f>B11*B8</f>
        <v>0</v>
      </c>
    </row>
    <row r="15">
      <c r="A15" s="4" t="s">
        <v>20</v>
      </c>
      <c r="B15" s="4" t="s">
        <v>64</v>
      </c>
    </row>
    <row r="16">
      <c r="A16" s="5" t="s">
        <v>32</v>
      </c>
      <c r="B16" s="5" t="s">
        <v>23</v>
      </c>
    </row>
    <row r="17">
      <c r="A17" s="5" t="s">
        <v>91</v>
      </c>
      <c r="B17" s="5" t="s">
        <v>27</v>
      </c>
    </row>
    <row r="18">
      <c r="A18" s="5" t="s">
        <v>28</v>
      </c>
      <c r="B18" s="5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53.0"/>
    <col customWidth="1" min="3" max="26" width="8.71"/>
  </cols>
  <sheetData>
    <row r="1">
      <c r="A1" s="1" t="s">
        <v>10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IF(B7&lt;0.25,0,IF(B7&lt;1,1,IF(B7&lt;3,2,MIN(8,INT(B7)))))</f>
        <v>0</v>
      </c>
    </row>
    <row r="12">
      <c r="A12" s="2" t="s">
        <v>19</v>
      </c>
      <c r="B12" s="2">
        <f>B11*B8</f>
        <v>0</v>
      </c>
    </row>
    <row r="16">
      <c r="A16" s="4" t="s">
        <v>20</v>
      </c>
      <c r="B16" s="4" t="s">
        <v>21</v>
      </c>
    </row>
    <row r="17">
      <c r="A17" s="5" t="s">
        <v>22</v>
      </c>
      <c r="B17" s="5" t="s">
        <v>23</v>
      </c>
    </row>
    <row r="18">
      <c r="A18" s="5" t="s">
        <v>24</v>
      </c>
      <c r="B18" s="5" t="s">
        <v>25</v>
      </c>
    </row>
    <row r="19">
      <c r="A19" s="5" t="s">
        <v>26</v>
      </c>
      <c r="B19" s="5" t="s">
        <v>27</v>
      </c>
    </row>
    <row r="20">
      <c r="A20" s="5" t="s">
        <v>28</v>
      </c>
      <c r="B20" s="5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75.0"/>
    <col customWidth="1" min="3" max="26" width="8.71"/>
  </cols>
  <sheetData>
    <row r="1">
      <c r="A1" s="1" t="s">
        <v>30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 t="str">
        <f>IF(B7&lt;0.25,0,IF(B7&lt;2,1,IF(B7&lt;4,2,IF(B7&lt;6,4,IF(B7&lt;8,5,IF(B7&lt;10,6,8)))))))</f>
        <v>#ERROR!</v>
      </c>
    </row>
    <row r="12">
      <c r="A12" s="2" t="s">
        <v>19</v>
      </c>
      <c r="B12" s="2" t="str">
        <f>B11*B8</f>
        <v>#ERROR!</v>
      </c>
    </row>
    <row r="16">
      <c r="A16" s="4" t="s">
        <v>20</v>
      </c>
      <c r="B16" s="4" t="s">
        <v>31</v>
      </c>
    </row>
    <row r="17">
      <c r="A17" s="5" t="s">
        <v>32</v>
      </c>
      <c r="B17" s="5" t="s">
        <v>23</v>
      </c>
    </row>
    <row r="18">
      <c r="A18" s="5" t="s">
        <v>33</v>
      </c>
      <c r="B18" s="5" t="s">
        <v>25</v>
      </c>
    </row>
    <row r="19">
      <c r="A19" s="5" t="s">
        <v>34</v>
      </c>
      <c r="B19" s="5" t="s">
        <v>27</v>
      </c>
    </row>
    <row r="20">
      <c r="A20" s="5" t="s">
        <v>35</v>
      </c>
      <c r="B20" s="5" t="s">
        <v>36</v>
      </c>
    </row>
    <row r="21" ht="15.75" customHeight="1">
      <c r="A21" s="5" t="s">
        <v>37</v>
      </c>
      <c r="B21" s="5" t="s">
        <v>38</v>
      </c>
    </row>
    <row r="22" ht="15.75" customHeight="1">
      <c r="A22" s="5" t="s">
        <v>39</v>
      </c>
      <c r="B22" s="5" t="s">
        <v>40</v>
      </c>
    </row>
    <row r="23" ht="15.75" customHeight="1">
      <c r="A23" s="5" t="s">
        <v>41</v>
      </c>
      <c r="B23" s="5" t="s">
        <v>42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63.0"/>
    <col customWidth="1" min="3" max="26" width="8.71"/>
  </cols>
  <sheetData>
    <row r="1">
      <c r="A1" s="1" t="s">
        <v>43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IF(B7&lt;0.25,0,IF(B7&lt;1,1,IF(B7&lt;3,2,IF(B7&lt;5,4,IF(B7&lt;10,6,8)))))</f>
        <v>0</v>
      </c>
    </row>
    <row r="12">
      <c r="A12" s="2" t="s">
        <v>19</v>
      </c>
      <c r="B12" s="2">
        <f>B11*B8</f>
        <v>0</v>
      </c>
    </row>
    <row r="17">
      <c r="A17" s="4" t="s">
        <v>20</v>
      </c>
      <c r="B17" s="4" t="s">
        <v>31</v>
      </c>
    </row>
    <row r="18">
      <c r="A18" s="5" t="s">
        <v>44</v>
      </c>
      <c r="B18" s="5" t="s">
        <v>23</v>
      </c>
    </row>
    <row r="19">
      <c r="A19" s="5" t="s">
        <v>45</v>
      </c>
      <c r="B19" s="5" t="s">
        <v>25</v>
      </c>
    </row>
    <row r="20">
      <c r="A20" s="5" t="s">
        <v>26</v>
      </c>
      <c r="B20" s="5" t="s">
        <v>27</v>
      </c>
    </row>
    <row r="21" ht="15.75" customHeight="1">
      <c r="A21" s="5" t="s">
        <v>46</v>
      </c>
      <c r="B21" s="5" t="s">
        <v>36</v>
      </c>
    </row>
    <row r="22" ht="15.75" customHeight="1">
      <c r="A22" s="5" t="s">
        <v>47</v>
      </c>
      <c r="B22" s="5" t="s">
        <v>40</v>
      </c>
    </row>
    <row r="23" ht="15.75" customHeight="1">
      <c r="A23" s="5" t="s">
        <v>41</v>
      </c>
      <c r="B23" s="5" t="s">
        <v>42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62.0"/>
    <col customWidth="1" min="3" max="26" width="8.71"/>
  </cols>
  <sheetData>
    <row r="1">
      <c r="A1" s="1" t="s">
        <v>48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IF(B7&lt;0.1,0,IF(B7&lt;1,1,IF(B7&lt;3,2,IF(B7&lt;5,4,IF(B7&lt;10,6,8)))))</f>
        <v>0</v>
      </c>
    </row>
    <row r="12">
      <c r="A12" s="2" t="s">
        <v>19</v>
      </c>
      <c r="B12" s="2">
        <f>B11*B8</f>
        <v>0</v>
      </c>
    </row>
    <row r="16">
      <c r="A16" s="4" t="s">
        <v>20</v>
      </c>
      <c r="B16" s="4" t="s">
        <v>31</v>
      </c>
    </row>
    <row r="17">
      <c r="A17" s="5" t="s">
        <v>49</v>
      </c>
      <c r="B17" s="5" t="s">
        <v>23</v>
      </c>
    </row>
    <row r="18">
      <c r="A18" s="5" t="s">
        <v>50</v>
      </c>
      <c r="B18" s="5" t="s">
        <v>25</v>
      </c>
    </row>
    <row r="19">
      <c r="A19" s="5" t="s">
        <v>26</v>
      </c>
      <c r="B19" s="5" t="s">
        <v>27</v>
      </c>
    </row>
    <row r="20">
      <c r="A20" s="5" t="s">
        <v>46</v>
      </c>
      <c r="B20" s="5" t="s">
        <v>36</v>
      </c>
    </row>
    <row r="21" ht="15.75" customHeight="1">
      <c r="A21" s="5" t="s">
        <v>47</v>
      </c>
      <c r="B21" s="5" t="s">
        <v>40</v>
      </c>
    </row>
    <row r="22" ht="15.75" customHeight="1">
      <c r="A22" s="5" t="s">
        <v>41</v>
      </c>
      <c r="B22" s="5" t="s">
        <v>42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42.0"/>
    <col customWidth="1" min="3" max="26" width="8.71"/>
  </cols>
  <sheetData>
    <row r="1">
      <c r="A1" s="1" t="s">
        <v>51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9">
      <c r="A9" s="2" t="s">
        <v>52</v>
      </c>
      <c r="B9" s="2">
        <v>0.0</v>
      </c>
    </row>
    <row r="11">
      <c r="A11" s="3" t="s">
        <v>17</v>
      </c>
    </row>
    <row r="12">
      <c r="A12" s="2" t="s">
        <v>18</v>
      </c>
      <c r="B12" s="2">
        <f>IF(B7&lt;1,1,IF(B7&lt;3,2,MIN(8,INT(B7))))</f>
        <v>1</v>
      </c>
    </row>
    <row r="13">
      <c r="A13" s="2" t="s">
        <v>19</v>
      </c>
      <c r="B13" s="2">
        <f>B12*B8</f>
        <v>0</v>
      </c>
    </row>
    <row r="14">
      <c r="A14" s="2" t="s">
        <v>53</v>
      </c>
      <c r="B14" s="2">
        <f>IF(AND(B7&gt;=5,B9&gt;=2500000),MIN(26,B7),0)</f>
        <v>0</v>
      </c>
    </row>
    <row r="15">
      <c r="A15" s="2" t="s">
        <v>54</v>
      </c>
      <c r="B15" s="2">
        <f>B14*B8</f>
        <v>0</v>
      </c>
    </row>
    <row r="16">
      <c r="A16" s="2" t="s">
        <v>55</v>
      </c>
      <c r="B16" s="2">
        <f>B13 + B15</f>
        <v>0</v>
      </c>
    </row>
    <row r="19">
      <c r="A19" s="4" t="s">
        <v>20</v>
      </c>
      <c r="B19" s="4" t="s">
        <v>56</v>
      </c>
      <c r="C19" s="4" t="s">
        <v>57</v>
      </c>
    </row>
    <row r="20">
      <c r="A20" s="5" t="s">
        <v>58</v>
      </c>
      <c r="B20" s="5" t="s">
        <v>25</v>
      </c>
      <c r="C20" s="5" t="s">
        <v>59</v>
      </c>
    </row>
    <row r="21" ht="15.75" customHeight="1">
      <c r="A21" s="5" t="s">
        <v>26</v>
      </c>
      <c r="B21" s="5" t="s">
        <v>60</v>
      </c>
      <c r="C21" s="5" t="s">
        <v>59</v>
      </c>
    </row>
    <row r="22" ht="15.75" customHeight="1">
      <c r="A22" s="5" t="s">
        <v>28</v>
      </c>
      <c r="B22" s="5" t="s">
        <v>61</v>
      </c>
      <c r="C22" s="5" t="s">
        <v>62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52.0"/>
    <col customWidth="1" min="3" max="26" width="8.71"/>
  </cols>
  <sheetData>
    <row r="1">
      <c r="A1" s="1" t="s">
        <v>63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IF(B7&lt;0.25,0,IF(B7&lt;1,1,IF(B7&lt;5,2,IF(B7&lt;10,4,8))))</f>
        <v>0</v>
      </c>
    </row>
    <row r="12">
      <c r="A12" s="2" t="s">
        <v>19</v>
      </c>
      <c r="B12" s="2">
        <f>B11*B8</f>
        <v>0</v>
      </c>
    </row>
    <row r="18">
      <c r="A18" s="4" t="s">
        <v>20</v>
      </c>
      <c r="B18" s="4" t="s">
        <v>64</v>
      </c>
    </row>
    <row r="19">
      <c r="A19" s="5" t="s">
        <v>22</v>
      </c>
      <c r="B19" s="5" t="s">
        <v>65</v>
      </c>
    </row>
    <row r="20">
      <c r="A20" s="5" t="s">
        <v>66</v>
      </c>
      <c r="B20" s="5" t="s">
        <v>25</v>
      </c>
    </row>
    <row r="21" ht="15.75" customHeight="1">
      <c r="A21" s="5" t="s">
        <v>67</v>
      </c>
      <c r="B21" s="5" t="s">
        <v>27</v>
      </c>
    </row>
    <row r="22" ht="15.75" customHeight="1">
      <c r="A22" s="5" t="s">
        <v>47</v>
      </c>
      <c r="B22" s="5" t="s">
        <v>36</v>
      </c>
    </row>
    <row r="23" ht="15.75" customHeight="1">
      <c r="A23" s="5" t="s">
        <v>41</v>
      </c>
      <c r="B23" s="5" t="s">
        <v>42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52.0"/>
    <col customWidth="1" min="3" max="26" width="8.71"/>
  </cols>
  <sheetData>
    <row r="1">
      <c r="A1" s="1" t="s">
        <v>68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IF(B7&lt;0.5,0,IF(B7&lt;5,2,IF(B7&lt;10,4,IF(B7&lt;15,6,8))))</f>
        <v>0</v>
      </c>
    </row>
    <row r="12">
      <c r="A12" s="2" t="s">
        <v>19</v>
      </c>
      <c r="B12" s="2">
        <f>B11*B8</f>
        <v>0</v>
      </c>
    </row>
    <row r="17">
      <c r="A17" s="4" t="s">
        <v>20</v>
      </c>
      <c r="B17" s="4" t="s">
        <v>64</v>
      </c>
    </row>
    <row r="18">
      <c r="A18" s="5" t="s">
        <v>69</v>
      </c>
      <c r="B18" s="5" t="s">
        <v>23</v>
      </c>
    </row>
    <row r="19">
      <c r="A19" s="5" t="s">
        <v>70</v>
      </c>
      <c r="B19" s="5" t="s">
        <v>27</v>
      </c>
    </row>
    <row r="20">
      <c r="A20" s="5" t="s">
        <v>47</v>
      </c>
      <c r="B20" s="5" t="s">
        <v>36</v>
      </c>
    </row>
    <row r="21" ht="15.75" customHeight="1">
      <c r="A21" s="5" t="s">
        <v>71</v>
      </c>
      <c r="B21" s="5" t="s">
        <v>40</v>
      </c>
    </row>
    <row r="22" ht="15.75" customHeight="1">
      <c r="A22" s="5" t="s">
        <v>72</v>
      </c>
      <c r="B22" s="5" t="s">
        <v>42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52.0"/>
    <col customWidth="1" min="3" max="26" width="8.71"/>
  </cols>
  <sheetData>
    <row r="1">
      <c r="A1" s="1" t="s">
        <v>73</v>
      </c>
    </row>
    <row r="3">
      <c r="A3" s="3" t="s">
        <v>11</v>
      </c>
    </row>
    <row r="4">
      <c r="A4" s="2" t="s">
        <v>12</v>
      </c>
    </row>
    <row r="5">
      <c r="A5" s="2" t="s">
        <v>13</v>
      </c>
      <c r="B5" s="2">
        <v>0.0</v>
      </c>
    </row>
    <row r="6">
      <c r="A6" s="2" t="s">
        <v>14</v>
      </c>
      <c r="B6" s="2">
        <v>0.0</v>
      </c>
    </row>
    <row r="7">
      <c r="A7" s="2" t="s">
        <v>15</v>
      </c>
      <c r="B7" s="2">
        <f>B5 + B6/12</f>
        <v>0</v>
      </c>
    </row>
    <row r="8">
      <c r="A8" s="2" t="s">
        <v>16</v>
      </c>
      <c r="B8" s="2">
        <v>0.0</v>
      </c>
    </row>
    <row r="10">
      <c r="A10" s="3" t="s">
        <v>17</v>
      </c>
    </row>
    <row r="11">
      <c r="A11" s="2" t="s">
        <v>18</v>
      </c>
      <c r="B11" s="2">
        <f>IF(B7&lt;0.25,0,IF(B7&lt;2,1,IF(B7&lt;5,2,IF(B7&lt;10,4,8))))</f>
        <v>0</v>
      </c>
    </row>
    <row r="12">
      <c r="A12" s="2" t="s">
        <v>19</v>
      </c>
      <c r="B12" s="2">
        <f>B11*B8</f>
        <v>0</v>
      </c>
    </row>
    <row r="17">
      <c r="A17" s="4" t="s">
        <v>20</v>
      </c>
      <c r="B17" s="4" t="s">
        <v>64</v>
      </c>
    </row>
    <row r="18">
      <c r="A18" s="5" t="s">
        <v>22</v>
      </c>
      <c r="B18" s="5" t="s">
        <v>23</v>
      </c>
    </row>
    <row r="19">
      <c r="A19" s="5" t="s">
        <v>74</v>
      </c>
      <c r="B19" s="5" t="s">
        <v>25</v>
      </c>
    </row>
    <row r="20">
      <c r="A20" s="5" t="s">
        <v>75</v>
      </c>
      <c r="B20" s="5" t="s">
        <v>27</v>
      </c>
    </row>
    <row r="21" ht="15.75" customHeight="1">
      <c r="A21" s="5" t="s">
        <v>76</v>
      </c>
      <c r="B21" s="5" t="s">
        <v>36</v>
      </c>
    </row>
    <row r="22" ht="15.75" customHeight="1">
      <c r="A22" s="5" t="s">
        <v>41</v>
      </c>
      <c r="B22" s="5" t="s">
        <v>42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2025-11-19T19:43:54Z</dcterms:created>
  <dc:creator>openpyxl</dc:creator>
</cp:coreProperties>
</file>